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3517\Documents\Forensics\Toolmarks and Impressions\"/>
    </mc:Choice>
  </mc:AlternateContent>
  <bookViews>
    <workbookView xWindow="0" yWindow="0" windowWidth="15120" windowHeight="6585"/>
  </bookViews>
  <sheets>
    <sheet name="Data Table" sheetId="2" r:id="rId1"/>
    <sheet name="Foot Length to Height" sheetId="5" r:id="rId2"/>
    <sheet name="Walk Stride to Height" sheetId="10" r:id="rId3"/>
    <sheet name="Run Stride to Height" sheetId="11" r:id="rId4"/>
  </sheets>
  <definedNames>
    <definedName name="_xlnm._FilterDatabase" localSheetId="0" hidden="1">'Data Table'!#REF!</definedName>
  </definedNames>
  <calcPr calcId="152511"/>
</workbook>
</file>

<file path=xl/calcChain.xml><?xml version="1.0" encoding="utf-8"?>
<calcChain xmlns="http://schemas.openxmlformats.org/spreadsheetml/2006/main">
  <c r="D47" i="2" l="1"/>
  <c r="G7" i="2" l="1"/>
  <c r="I7" i="2" s="1"/>
  <c r="K57" i="2"/>
  <c r="H57" i="2"/>
  <c r="J57" i="2" s="1"/>
  <c r="G57" i="2"/>
  <c r="I57" i="2" s="1"/>
  <c r="K56" i="2"/>
  <c r="H56" i="2"/>
  <c r="J56" i="2" s="1"/>
  <c r="G56" i="2"/>
  <c r="I56" i="2" s="1"/>
  <c r="K55" i="2"/>
  <c r="H55" i="2"/>
  <c r="J55" i="2" s="1"/>
  <c r="G55" i="2"/>
  <c r="I55" i="2" s="1"/>
  <c r="K54" i="2"/>
  <c r="H54" i="2"/>
  <c r="J54" i="2" s="1"/>
  <c r="G54" i="2"/>
  <c r="I54" i="2" s="1"/>
  <c r="K53" i="2"/>
  <c r="H53" i="2"/>
  <c r="J53" i="2" s="1"/>
  <c r="G53" i="2"/>
  <c r="I53" i="2" s="1"/>
  <c r="K52" i="2"/>
  <c r="H52" i="2"/>
  <c r="J52" i="2" s="1"/>
  <c r="G52" i="2"/>
  <c r="I52" i="2" s="1"/>
  <c r="K48" i="2"/>
  <c r="H48" i="2"/>
  <c r="J48" i="2" s="1"/>
  <c r="G48" i="2"/>
  <c r="I48" i="2" s="1"/>
  <c r="K47" i="2"/>
  <c r="H47" i="2"/>
  <c r="J47" i="2" s="1"/>
  <c r="G47" i="2"/>
  <c r="I47" i="2" s="1"/>
  <c r="K46" i="2"/>
  <c r="H46" i="2"/>
  <c r="J46" i="2" s="1"/>
  <c r="G46" i="2"/>
  <c r="I46" i="2" s="1"/>
  <c r="K45" i="2"/>
  <c r="H45" i="2"/>
  <c r="J45" i="2" s="1"/>
  <c r="G45" i="2"/>
  <c r="I45" i="2" s="1"/>
  <c r="K44" i="2"/>
  <c r="H44" i="2"/>
  <c r="J44" i="2" s="1"/>
  <c r="G44" i="2"/>
  <c r="I44" i="2" s="1"/>
  <c r="K43" i="2"/>
  <c r="H43" i="2"/>
  <c r="J43" i="2" s="1"/>
  <c r="G43" i="2"/>
  <c r="I43" i="2" s="1"/>
  <c r="K39" i="2"/>
  <c r="H39" i="2"/>
  <c r="G39" i="2"/>
  <c r="I39" i="2" s="1"/>
  <c r="K38" i="2"/>
  <c r="H38" i="2"/>
  <c r="G38" i="2"/>
  <c r="I38" i="2" s="1"/>
  <c r="K37" i="2"/>
  <c r="H37" i="2"/>
  <c r="G37" i="2"/>
  <c r="I37" i="2" s="1"/>
  <c r="K36" i="2"/>
  <c r="H36" i="2"/>
  <c r="G36" i="2"/>
  <c r="I36" i="2" s="1"/>
  <c r="K35" i="2"/>
  <c r="H35" i="2"/>
  <c r="G35" i="2"/>
  <c r="I35" i="2" s="1"/>
  <c r="K34" i="2"/>
  <c r="H34" i="2"/>
  <c r="G34" i="2"/>
  <c r="I34" i="2" s="1"/>
  <c r="K30" i="2"/>
  <c r="H30" i="2"/>
  <c r="J30" i="2" s="1"/>
  <c r="G30" i="2"/>
  <c r="K29" i="2"/>
  <c r="H29" i="2"/>
  <c r="J29" i="2" s="1"/>
  <c r="G29" i="2"/>
  <c r="K28" i="2"/>
  <c r="H28" i="2"/>
  <c r="J28" i="2" s="1"/>
  <c r="G28" i="2"/>
  <c r="L28" i="2" s="1"/>
  <c r="K27" i="2"/>
  <c r="H27" i="2"/>
  <c r="J27" i="2" s="1"/>
  <c r="G27" i="2"/>
  <c r="K26" i="2"/>
  <c r="H26" i="2"/>
  <c r="J26" i="2" s="1"/>
  <c r="G26" i="2"/>
  <c r="K25" i="2"/>
  <c r="H25" i="2"/>
  <c r="J25" i="2" s="1"/>
  <c r="G25" i="2"/>
  <c r="K21" i="2"/>
  <c r="H21" i="2"/>
  <c r="G21" i="2"/>
  <c r="I21" i="2" s="1"/>
  <c r="K20" i="2"/>
  <c r="H20" i="2"/>
  <c r="G20" i="2"/>
  <c r="I20" i="2" s="1"/>
  <c r="K19" i="2"/>
  <c r="H19" i="2"/>
  <c r="G19" i="2"/>
  <c r="I19" i="2" s="1"/>
  <c r="K18" i="2"/>
  <c r="H18" i="2"/>
  <c r="G18" i="2"/>
  <c r="I18" i="2" s="1"/>
  <c r="K17" i="2"/>
  <c r="H17" i="2"/>
  <c r="G17" i="2"/>
  <c r="I17" i="2" s="1"/>
  <c r="K16" i="2"/>
  <c r="H16" i="2"/>
  <c r="G16" i="2"/>
  <c r="I16" i="2" s="1"/>
  <c r="G8" i="2"/>
  <c r="I8" i="2" s="1"/>
  <c r="K8" i="2"/>
  <c r="K9" i="2"/>
  <c r="K10" i="2"/>
  <c r="K11" i="2"/>
  <c r="K12" i="2"/>
  <c r="K7" i="2"/>
  <c r="G9" i="2"/>
  <c r="G10" i="2"/>
  <c r="I10" i="2" s="1"/>
  <c r="G11" i="2"/>
  <c r="I11" i="2" s="1"/>
  <c r="G12" i="2"/>
  <c r="H12" i="2"/>
  <c r="J12" i="2" s="1"/>
  <c r="I12" i="2"/>
  <c r="H11" i="2"/>
  <c r="J11" i="2" s="1"/>
  <c r="H7" i="2"/>
  <c r="J7" i="2" s="1"/>
  <c r="H8" i="2"/>
  <c r="J8" i="2" s="1"/>
  <c r="H9" i="2"/>
  <c r="J9" i="2" s="1"/>
  <c r="H10" i="2"/>
  <c r="J10" i="2" s="1"/>
  <c r="L26" i="2" l="1"/>
  <c r="L30" i="2"/>
  <c r="L12" i="2"/>
  <c r="L20" i="2"/>
  <c r="L16" i="2"/>
  <c r="L18" i="2"/>
  <c r="L34" i="2"/>
  <c r="L36" i="2"/>
  <c r="L38" i="2"/>
  <c r="L10" i="2"/>
  <c r="L9" i="2"/>
  <c r="L8" i="2"/>
  <c r="I9" i="2"/>
  <c r="L7" i="2"/>
  <c r="L11" i="2"/>
  <c r="L17" i="2"/>
  <c r="L19" i="2"/>
  <c r="L21" i="2"/>
  <c r="L25" i="2"/>
  <c r="L27" i="2"/>
  <c r="L29" i="2"/>
  <c r="L35" i="2"/>
  <c r="L37" i="2"/>
  <c r="L39" i="2"/>
  <c r="L52" i="2"/>
  <c r="L53" i="2"/>
  <c r="L54" i="2"/>
  <c r="L55" i="2"/>
  <c r="L56" i="2"/>
  <c r="L57" i="2"/>
  <c r="L43" i="2"/>
  <c r="L44" i="2"/>
  <c r="L45" i="2"/>
  <c r="L46" i="2"/>
  <c r="L47" i="2"/>
  <c r="L48" i="2"/>
  <c r="J34" i="2"/>
  <c r="J35" i="2"/>
  <c r="J36" i="2"/>
  <c r="J37" i="2"/>
  <c r="J38" i="2"/>
  <c r="J39" i="2"/>
  <c r="I25" i="2"/>
  <c r="I26" i="2"/>
  <c r="I27" i="2"/>
  <c r="I28" i="2"/>
  <c r="I29" i="2"/>
  <c r="I30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<sst xmlns="http://schemas.openxmlformats.org/spreadsheetml/2006/main" count="115" uniqueCount="49">
  <si>
    <t>Subject</t>
  </si>
  <si>
    <t>Foot Length</t>
  </si>
  <si>
    <t>Leg Length</t>
  </si>
  <si>
    <t>A</t>
  </si>
  <si>
    <t>C</t>
  </si>
  <si>
    <t>D</t>
  </si>
  <si>
    <t>B</t>
  </si>
  <si>
    <t>E</t>
  </si>
  <si>
    <t>F</t>
  </si>
  <si>
    <t>Measurement Distance (cm)</t>
  </si>
  <si>
    <t>Steps Walking</t>
  </si>
  <si>
    <t>Steps Running</t>
  </si>
  <si>
    <t>Subject Height</t>
  </si>
  <si>
    <t>Stride Length Running</t>
  </si>
  <si>
    <t>Stride Length Walking</t>
  </si>
  <si>
    <t>Foot Length / Height</t>
  </si>
  <si>
    <t>Height/Run</t>
  </si>
  <si>
    <t>Height/Walk</t>
  </si>
  <si>
    <t>Stride Length Walking / Running</t>
  </si>
  <si>
    <t>Group 1</t>
  </si>
  <si>
    <t>Group 2</t>
  </si>
  <si>
    <t>Group 3</t>
  </si>
  <si>
    <t>Group 4</t>
  </si>
  <si>
    <t>Group 5</t>
  </si>
  <si>
    <t>Group 6</t>
  </si>
  <si>
    <t>Jacob</t>
  </si>
  <si>
    <t>Aryaman</t>
  </si>
  <si>
    <t>Severin</t>
  </si>
  <si>
    <t>Alex</t>
  </si>
  <si>
    <t>Nathan</t>
  </si>
  <si>
    <t>Katy</t>
  </si>
  <si>
    <t>Melissa</t>
  </si>
  <si>
    <t>Sara</t>
  </si>
  <si>
    <t>Annie</t>
  </si>
  <si>
    <t>Lana</t>
  </si>
  <si>
    <t>Desiree</t>
  </si>
  <si>
    <t>Fiona</t>
  </si>
  <si>
    <t>Esme</t>
  </si>
  <si>
    <t>Amy</t>
  </si>
  <si>
    <t xml:space="preserve">Diego </t>
  </si>
  <si>
    <t>Aide</t>
  </si>
  <si>
    <t>Sierra</t>
  </si>
  <si>
    <t>Maria</t>
  </si>
  <si>
    <t>Daisy</t>
  </si>
  <si>
    <t>Miles</t>
  </si>
  <si>
    <t>Francisco</t>
  </si>
  <si>
    <t>Sean</t>
  </si>
  <si>
    <t>Baylee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</si>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</sst>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0" borderId="0" xfId="0" applyFill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Foot Length to Subject Height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  <c:pt idx="0">
                  <c:v>172</c:v>
                </c:pt>
                <c:pt idx="1">
                  <c:v>173</c:v>
                </c:pt>
                <c:pt idx="2">
                  <c:v>177</c:v>
                </c:pt>
                <c:pt idx="3">
                  <c:v>183</c:v>
                </c:pt>
                <c:pt idx="4">
                  <c:v>171</c:v>
                </c:pt>
              </c:numCache>
            </c:numRef>
          </c:xVal>
          <c:yVal>
            <c:numRef>
              <c:f>'Data Table'!$B$7:$B$12</c:f>
              <c:numCache>
                <c:formatCode>General</c:formatCode>
                <c:ptCount val="6"/>
                <c:pt idx="0">
                  <c:v>30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28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  <c:pt idx="0">
                  <c:v>167</c:v>
                </c:pt>
                <c:pt idx="1">
                  <c:v>161</c:v>
                </c:pt>
                <c:pt idx="2">
                  <c:v>157.47999999999999</c:v>
                </c:pt>
                <c:pt idx="3">
                  <c:v>157.47999999999999</c:v>
                </c:pt>
              </c:numCache>
            </c:numRef>
          </c:xVal>
          <c:yVal>
            <c:numRef>
              <c:f>'Data Table'!$B$16:$B$21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  <c:pt idx="0">
                  <c:v>157</c:v>
                </c:pt>
                <c:pt idx="1">
                  <c:v>167.6</c:v>
                </c:pt>
                <c:pt idx="2">
                  <c:v>170.18</c:v>
                </c:pt>
                <c:pt idx="3">
                  <c:v>170.18</c:v>
                </c:pt>
                <c:pt idx="4">
                  <c:v>160.02000000000001</c:v>
                </c:pt>
              </c:numCache>
            </c:numRef>
          </c:xVal>
          <c:yVal>
            <c:numRef>
              <c:f>'Data Table'!$B$25:$B$30</c:f>
              <c:numCache>
                <c:formatCode>General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22</c:v>
                </c:pt>
                <c:pt idx="3">
                  <c:v>26.5</c:v>
                </c:pt>
                <c:pt idx="4">
                  <c:v>23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  <c:pt idx="0">
                  <c:v>182</c:v>
                </c:pt>
                <c:pt idx="1">
                  <c:v>157</c:v>
                </c:pt>
                <c:pt idx="2">
                  <c:v>129</c:v>
                </c:pt>
                <c:pt idx="3">
                  <c:v>155</c:v>
                </c:pt>
                <c:pt idx="4">
                  <c:v>162</c:v>
                </c:pt>
              </c:numCache>
            </c:numRef>
          </c:xVal>
          <c:yVal>
            <c:numRef>
              <c:f>'Data Table'!$B$34:$B$39</c:f>
              <c:numCache>
                <c:formatCode>General</c:formatCode>
                <c:ptCount val="6"/>
                <c:pt idx="0">
                  <c:v>31.4</c:v>
                </c:pt>
                <c:pt idx="1">
                  <c:v>28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  <c:pt idx="0">
                  <c:v>183</c:v>
                </c:pt>
                <c:pt idx="1">
                  <c:v>157</c:v>
                </c:pt>
                <c:pt idx="2">
                  <c:v>170</c:v>
                </c:pt>
                <c:pt idx="3">
                  <c:v>163</c:v>
                </c:pt>
                <c:pt idx="4">
                  <c:v>180.34</c:v>
                </c:pt>
              </c:numCache>
            </c:numRef>
          </c:xVal>
          <c:yVal>
            <c:numRef>
              <c:f>'Data Table'!$B$43:$B$48</c:f>
              <c:numCache>
                <c:formatCode>General</c:formatCode>
                <c:ptCount val="6"/>
                <c:pt idx="0">
                  <c:v>28</c:v>
                </c:pt>
                <c:pt idx="1">
                  <c:v>24</c:v>
                </c:pt>
                <c:pt idx="2">
                  <c:v>23</c:v>
                </c:pt>
                <c:pt idx="3">
                  <c:v>23</c:v>
                </c:pt>
                <c:pt idx="4">
                  <c:v>28.5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</c:numCache>
            </c:numRef>
          </c:xVal>
          <c:yVal>
            <c:numRef>
              <c:f>'Data Table'!$B$52:$B$57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19875663189641096"/>
                  <c:y val="-1.0606183171009901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  <c:pt idx="0">
                  <c:v>172</c:v>
                </c:pt>
                <c:pt idx="1">
                  <c:v>173</c:v>
                </c:pt>
                <c:pt idx="2">
                  <c:v>177</c:v>
                </c:pt>
                <c:pt idx="3">
                  <c:v>183</c:v>
                </c:pt>
                <c:pt idx="4">
                  <c:v>171</c:v>
                </c:pt>
                <c:pt idx="6">
                  <c:v>167</c:v>
                </c:pt>
                <c:pt idx="7">
                  <c:v>161</c:v>
                </c:pt>
                <c:pt idx="8">
                  <c:v>157.47999999999999</c:v>
                </c:pt>
                <c:pt idx="9">
                  <c:v>157.47999999999999</c:v>
                </c:pt>
                <c:pt idx="12">
                  <c:v>157</c:v>
                </c:pt>
                <c:pt idx="13">
                  <c:v>167.6</c:v>
                </c:pt>
                <c:pt idx="14">
                  <c:v>170.18</c:v>
                </c:pt>
                <c:pt idx="15">
                  <c:v>170.18</c:v>
                </c:pt>
                <c:pt idx="16">
                  <c:v>160.02000000000001</c:v>
                </c:pt>
                <c:pt idx="18">
                  <c:v>182</c:v>
                </c:pt>
                <c:pt idx="19">
                  <c:v>157</c:v>
                </c:pt>
                <c:pt idx="20">
                  <c:v>129</c:v>
                </c:pt>
                <c:pt idx="21">
                  <c:v>155</c:v>
                </c:pt>
                <c:pt idx="22">
                  <c:v>162</c:v>
                </c:pt>
                <c:pt idx="24">
                  <c:v>183</c:v>
                </c:pt>
                <c:pt idx="25">
                  <c:v>157</c:v>
                </c:pt>
                <c:pt idx="26">
                  <c:v>170</c:v>
                </c:pt>
                <c:pt idx="27">
                  <c:v>163</c:v>
                </c:pt>
                <c:pt idx="28">
                  <c:v>180.34</c:v>
                </c:pt>
              </c:numCache>
            </c:numRef>
          </c:xVal>
          <c:yVal>
            <c:numRef>
              <c:f>('Data Table'!$B$7:$B$12,'Data Table'!$B$16:$B$21,'Data Table'!$B$25:$B$30,'Data Table'!$B$34:$B$39,'Data Table'!$B$43:$B$48,'Data Table'!$B$52:$B$57)</c:f>
              <c:numCache>
                <c:formatCode>General</c:formatCode>
                <c:ptCount val="36"/>
                <c:pt idx="0">
                  <c:v>30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28</c:v>
                </c:pt>
                <c:pt idx="6">
                  <c:v>24</c:v>
                </c:pt>
                <c:pt idx="7">
                  <c:v>23</c:v>
                </c:pt>
                <c:pt idx="8">
                  <c:v>20</c:v>
                </c:pt>
                <c:pt idx="9">
                  <c:v>20</c:v>
                </c:pt>
                <c:pt idx="12">
                  <c:v>21</c:v>
                </c:pt>
                <c:pt idx="13">
                  <c:v>23</c:v>
                </c:pt>
                <c:pt idx="14">
                  <c:v>22</c:v>
                </c:pt>
                <c:pt idx="15">
                  <c:v>26.5</c:v>
                </c:pt>
                <c:pt idx="16">
                  <c:v>23</c:v>
                </c:pt>
                <c:pt idx="18">
                  <c:v>31.4</c:v>
                </c:pt>
                <c:pt idx="19">
                  <c:v>28</c:v>
                </c:pt>
                <c:pt idx="20">
                  <c:v>23</c:v>
                </c:pt>
                <c:pt idx="21">
                  <c:v>27</c:v>
                </c:pt>
                <c:pt idx="22">
                  <c:v>28</c:v>
                </c:pt>
                <c:pt idx="24">
                  <c:v>28</c:v>
                </c:pt>
                <c:pt idx="25">
                  <c:v>24</c:v>
                </c:pt>
                <c:pt idx="26">
                  <c:v>23</c:v>
                </c:pt>
                <c:pt idx="27">
                  <c:v>23</c:v>
                </c:pt>
                <c:pt idx="28">
                  <c:v>28.5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79912"/>
        <c:axId val="252680304"/>
      </c:scatterChart>
      <c:valAx>
        <c:axId val="252679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680304"/>
        <c:crosses val="autoZero"/>
        <c:crossBetween val="midCat"/>
      </c:valAx>
      <c:valAx>
        <c:axId val="25268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Foot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679912"/>
        <c:crosses val="autoZero"/>
        <c:crossBetween val="midCat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Walking Stride Length to Height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  <c:pt idx="0">
                  <c:v>172</c:v>
                </c:pt>
                <c:pt idx="1">
                  <c:v>173</c:v>
                </c:pt>
                <c:pt idx="2">
                  <c:v>177</c:v>
                </c:pt>
                <c:pt idx="3">
                  <c:v>183</c:v>
                </c:pt>
                <c:pt idx="4">
                  <c:v>171</c:v>
                </c:pt>
              </c:numCache>
            </c:numRef>
          </c:xVal>
          <c:yVal>
            <c:numRef>
              <c:f>'Data Table'!$G$7:$G$12</c:f>
              <c:numCache>
                <c:formatCode>0.0</c:formatCode>
                <c:ptCount val="6"/>
                <c:pt idx="0">
                  <c:v>95.238095238095241</c:v>
                </c:pt>
                <c:pt idx="1">
                  <c:v>95.238095238095241</c:v>
                </c:pt>
                <c:pt idx="2">
                  <c:v>105.26315789473684</c:v>
                </c:pt>
                <c:pt idx="3">
                  <c:v>111.11111111111111</c:v>
                </c:pt>
                <c:pt idx="4">
                  <c:v>117.64705882352941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  <c:pt idx="0">
                  <c:v>167</c:v>
                </c:pt>
                <c:pt idx="1">
                  <c:v>161</c:v>
                </c:pt>
                <c:pt idx="2">
                  <c:v>157.47999999999999</c:v>
                </c:pt>
                <c:pt idx="3">
                  <c:v>157.47999999999999</c:v>
                </c:pt>
              </c:numCache>
            </c:numRef>
          </c:xVal>
          <c:yVal>
            <c:numRef>
              <c:f>'Data Table'!$G$16:$G$21</c:f>
              <c:numCache>
                <c:formatCode>0.0</c:formatCode>
                <c:ptCount val="6"/>
                <c:pt idx="0">
                  <c:v>95.238095238095241</c:v>
                </c:pt>
                <c:pt idx="1">
                  <c:v>105.26315789473684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  <c:pt idx="0">
                  <c:v>157</c:v>
                </c:pt>
                <c:pt idx="1">
                  <c:v>167.6</c:v>
                </c:pt>
                <c:pt idx="2">
                  <c:v>170.18</c:v>
                </c:pt>
                <c:pt idx="3">
                  <c:v>170.18</c:v>
                </c:pt>
                <c:pt idx="4">
                  <c:v>160.02000000000001</c:v>
                </c:pt>
              </c:numCache>
            </c:numRef>
          </c:xVal>
          <c:yVal>
            <c:numRef>
              <c:f>'Data Table'!$G$25:$G$30</c:f>
              <c:numCache>
                <c:formatCode>0.0</c:formatCode>
                <c:ptCount val="6"/>
                <c:pt idx="0">
                  <c:v>95.238095238095241</c:v>
                </c:pt>
                <c:pt idx="1">
                  <c:v>100</c:v>
                </c:pt>
                <c:pt idx="2">
                  <c:v>117.64705882352941</c:v>
                </c:pt>
                <c:pt idx="3">
                  <c:v>117.64705882352941</c:v>
                </c:pt>
                <c:pt idx="4">
                  <c:v>111.11111111111111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  <c:pt idx="0">
                  <c:v>182</c:v>
                </c:pt>
                <c:pt idx="1">
                  <c:v>157</c:v>
                </c:pt>
                <c:pt idx="2">
                  <c:v>129</c:v>
                </c:pt>
                <c:pt idx="3">
                  <c:v>155</c:v>
                </c:pt>
                <c:pt idx="4">
                  <c:v>162</c:v>
                </c:pt>
              </c:numCache>
            </c:numRef>
          </c:xVal>
          <c:yVal>
            <c:numRef>
              <c:f>'Data Table'!$G$34:$G$39</c:f>
              <c:numCache>
                <c:formatCode>0.0</c:formatCode>
                <c:ptCount val="6"/>
                <c:pt idx="0">
                  <c:v>125</c:v>
                </c:pt>
                <c:pt idx="1">
                  <c:v>111.11111111111111</c:v>
                </c:pt>
                <c:pt idx="2">
                  <c:v>86.956521739130437</c:v>
                </c:pt>
                <c:pt idx="3">
                  <c:v>100</c:v>
                </c:pt>
                <c:pt idx="4">
                  <c:v>95.238095238095241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  <c:pt idx="0">
                  <c:v>183</c:v>
                </c:pt>
                <c:pt idx="1">
                  <c:v>157</c:v>
                </c:pt>
                <c:pt idx="2">
                  <c:v>170</c:v>
                </c:pt>
                <c:pt idx="3">
                  <c:v>163</c:v>
                </c:pt>
                <c:pt idx="4">
                  <c:v>180.34</c:v>
                </c:pt>
              </c:numCache>
            </c:numRef>
          </c:xVal>
          <c:yVal>
            <c:numRef>
              <c:f>'Data Table'!$G$43:$G$48</c:f>
              <c:numCache>
                <c:formatCode>0.0</c:formatCode>
                <c:ptCount val="6"/>
                <c:pt idx="0">
                  <c:v>95.238095238095241</c:v>
                </c:pt>
                <c:pt idx="1">
                  <c:v>83.333333333333329</c:v>
                </c:pt>
                <c:pt idx="2">
                  <c:v>100</c:v>
                </c:pt>
                <c:pt idx="3">
                  <c:v>100</c:v>
                </c:pt>
                <c:pt idx="4">
                  <c:v>111.11111111111111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</c:numCache>
            </c:numRef>
          </c:xVal>
          <c:yVal>
            <c:numRef>
              <c:f>'Data Table'!$G$52:$G$57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19757087327390729"/>
                  <c:y val="-2.0662167709506577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  <c:pt idx="0">
                  <c:v>172</c:v>
                </c:pt>
                <c:pt idx="1">
                  <c:v>173</c:v>
                </c:pt>
                <c:pt idx="2">
                  <c:v>177</c:v>
                </c:pt>
                <c:pt idx="3">
                  <c:v>183</c:v>
                </c:pt>
                <c:pt idx="4">
                  <c:v>171</c:v>
                </c:pt>
                <c:pt idx="6">
                  <c:v>167</c:v>
                </c:pt>
                <c:pt idx="7">
                  <c:v>161</c:v>
                </c:pt>
                <c:pt idx="8">
                  <c:v>157.47999999999999</c:v>
                </c:pt>
                <c:pt idx="9">
                  <c:v>157.47999999999999</c:v>
                </c:pt>
                <c:pt idx="12">
                  <c:v>157</c:v>
                </c:pt>
                <c:pt idx="13">
                  <c:v>167.6</c:v>
                </c:pt>
                <c:pt idx="14">
                  <c:v>170.18</c:v>
                </c:pt>
                <c:pt idx="15">
                  <c:v>170.18</c:v>
                </c:pt>
                <c:pt idx="16">
                  <c:v>160.02000000000001</c:v>
                </c:pt>
                <c:pt idx="18">
                  <c:v>182</c:v>
                </c:pt>
                <c:pt idx="19">
                  <c:v>157</c:v>
                </c:pt>
                <c:pt idx="20">
                  <c:v>129</c:v>
                </c:pt>
                <c:pt idx="21">
                  <c:v>155</c:v>
                </c:pt>
                <c:pt idx="22">
                  <c:v>162</c:v>
                </c:pt>
                <c:pt idx="24">
                  <c:v>183</c:v>
                </c:pt>
                <c:pt idx="25">
                  <c:v>157</c:v>
                </c:pt>
                <c:pt idx="26">
                  <c:v>170</c:v>
                </c:pt>
                <c:pt idx="27">
                  <c:v>163</c:v>
                </c:pt>
                <c:pt idx="28">
                  <c:v>180.34</c:v>
                </c:pt>
              </c:numCache>
            </c:numRef>
          </c:xVal>
          <c:yVal>
            <c:numRef>
              <c:f>('Data Table'!$G$7:$G$12,'Data Table'!$G$16:$G$21,'Data Table'!$G$25:$G$30,'Data Table'!$G$34:$G$39,'Data Table'!$G$43:$G$48,'Data Table'!$G$52:$G$57)</c:f>
              <c:numCache>
                <c:formatCode>0.0</c:formatCode>
                <c:ptCount val="36"/>
                <c:pt idx="0">
                  <c:v>95.238095238095241</c:v>
                </c:pt>
                <c:pt idx="1">
                  <c:v>95.238095238095241</c:v>
                </c:pt>
                <c:pt idx="2">
                  <c:v>105.26315789473684</c:v>
                </c:pt>
                <c:pt idx="3">
                  <c:v>111.11111111111111</c:v>
                </c:pt>
                <c:pt idx="4">
                  <c:v>117.64705882352941</c:v>
                </c:pt>
                <c:pt idx="5">
                  <c:v>0</c:v>
                </c:pt>
                <c:pt idx="6">
                  <c:v>95.238095238095241</c:v>
                </c:pt>
                <c:pt idx="7">
                  <c:v>105.26315789473684</c:v>
                </c:pt>
                <c:pt idx="8">
                  <c:v>90.909090909090907</c:v>
                </c:pt>
                <c:pt idx="9">
                  <c:v>90.909090909090907</c:v>
                </c:pt>
                <c:pt idx="10">
                  <c:v>0</c:v>
                </c:pt>
                <c:pt idx="11">
                  <c:v>0</c:v>
                </c:pt>
                <c:pt idx="12">
                  <c:v>95.238095238095241</c:v>
                </c:pt>
                <c:pt idx="13">
                  <c:v>100</c:v>
                </c:pt>
                <c:pt idx="14">
                  <c:v>117.64705882352941</c:v>
                </c:pt>
                <c:pt idx="15">
                  <c:v>117.64705882352941</c:v>
                </c:pt>
                <c:pt idx="16">
                  <c:v>111.11111111111111</c:v>
                </c:pt>
                <c:pt idx="17">
                  <c:v>0</c:v>
                </c:pt>
                <c:pt idx="18">
                  <c:v>125</c:v>
                </c:pt>
                <c:pt idx="19">
                  <c:v>111.11111111111111</c:v>
                </c:pt>
                <c:pt idx="20">
                  <c:v>86.956521739130437</c:v>
                </c:pt>
                <c:pt idx="21">
                  <c:v>100</c:v>
                </c:pt>
                <c:pt idx="22">
                  <c:v>95.238095238095241</c:v>
                </c:pt>
                <c:pt idx="23">
                  <c:v>0</c:v>
                </c:pt>
                <c:pt idx="24">
                  <c:v>95.238095238095241</c:v>
                </c:pt>
                <c:pt idx="25">
                  <c:v>83.333333333333329</c:v>
                </c:pt>
                <c:pt idx="26">
                  <c:v>100</c:v>
                </c:pt>
                <c:pt idx="27">
                  <c:v>100</c:v>
                </c:pt>
                <c:pt idx="28">
                  <c:v>111.11111111111111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81480"/>
        <c:axId val="252681872"/>
      </c:scatterChart>
      <c:valAx>
        <c:axId val="25268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681872"/>
        <c:crosses val="autoZero"/>
        <c:crossBetween val="midCat"/>
      </c:valAx>
      <c:valAx>
        <c:axId val="252681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Walking Stride Length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2681480"/>
        <c:crosses val="autoZero"/>
        <c:crossBetween val="midCat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Running Stride Length to Height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  <c:pt idx="0">
                  <c:v>172</c:v>
                </c:pt>
                <c:pt idx="1">
                  <c:v>173</c:v>
                </c:pt>
                <c:pt idx="2">
                  <c:v>177</c:v>
                </c:pt>
                <c:pt idx="3">
                  <c:v>183</c:v>
                </c:pt>
                <c:pt idx="4">
                  <c:v>171</c:v>
                </c:pt>
              </c:numCache>
            </c:numRef>
          </c:xVal>
          <c:yVal>
            <c:numRef>
              <c:f>'Data Table'!$H$7:$H$12</c:f>
              <c:numCache>
                <c:formatCode>0.0</c:formatCode>
                <c:ptCount val="6"/>
                <c:pt idx="0">
                  <c:v>200</c:v>
                </c:pt>
                <c:pt idx="1">
                  <c:v>166.66666666666666</c:v>
                </c:pt>
                <c:pt idx="2">
                  <c:v>222.22222222222223</c:v>
                </c:pt>
                <c:pt idx="3">
                  <c:v>250</c:v>
                </c:pt>
                <c:pt idx="4">
                  <c:v>250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  <c:pt idx="0">
                  <c:v>167</c:v>
                </c:pt>
                <c:pt idx="1">
                  <c:v>161</c:v>
                </c:pt>
                <c:pt idx="2">
                  <c:v>157.47999999999999</c:v>
                </c:pt>
                <c:pt idx="3">
                  <c:v>157.47999999999999</c:v>
                </c:pt>
              </c:numCache>
            </c:numRef>
          </c:xVal>
          <c:yVal>
            <c:numRef>
              <c:f>'Data Table'!$H$16:$H$21</c:f>
              <c:numCache>
                <c:formatCode>0.0</c:formatCode>
                <c:ptCount val="6"/>
                <c:pt idx="0">
                  <c:v>160</c:v>
                </c:pt>
                <c:pt idx="1">
                  <c:v>173.91304347826087</c:v>
                </c:pt>
                <c:pt idx="2">
                  <c:v>160</c:v>
                </c:pt>
                <c:pt idx="3">
                  <c:v>153.84615384615384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  <c:pt idx="0">
                  <c:v>157</c:v>
                </c:pt>
                <c:pt idx="1">
                  <c:v>167.6</c:v>
                </c:pt>
                <c:pt idx="2">
                  <c:v>170.18</c:v>
                </c:pt>
                <c:pt idx="3">
                  <c:v>170.18</c:v>
                </c:pt>
                <c:pt idx="4">
                  <c:v>160.02000000000001</c:v>
                </c:pt>
              </c:numCache>
            </c:numRef>
          </c:xVal>
          <c:yVal>
            <c:numRef>
              <c:f>'Data Table'!$H$25:$H$30</c:f>
              <c:numCache>
                <c:formatCode>0.0</c:formatCode>
                <c:ptCount val="6"/>
                <c:pt idx="0">
                  <c:v>142.85714285714286</c:v>
                </c:pt>
                <c:pt idx="1">
                  <c:v>153.84615384615384</c:v>
                </c:pt>
                <c:pt idx="2">
                  <c:v>181.81818181818181</c:v>
                </c:pt>
                <c:pt idx="3">
                  <c:v>0</c:v>
                </c:pt>
                <c:pt idx="4">
                  <c:v>160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  <c:pt idx="0">
                  <c:v>182</c:v>
                </c:pt>
                <c:pt idx="1">
                  <c:v>157</c:v>
                </c:pt>
                <c:pt idx="2">
                  <c:v>129</c:v>
                </c:pt>
                <c:pt idx="3">
                  <c:v>155</c:v>
                </c:pt>
                <c:pt idx="4">
                  <c:v>162</c:v>
                </c:pt>
              </c:numCache>
            </c:numRef>
          </c:xVal>
          <c:yVal>
            <c:numRef>
              <c:f>'Data Table'!$H$34:$H$39</c:f>
              <c:numCache>
                <c:formatCode>0.0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125</c:v>
                </c:pt>
                <c:pt idx="3">
                  <c:v>100</c:v>
                </c:pt>
                <c:pt idx="4">
                  <c:v>166.66666666666666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  <c:pt idx="0">
                  <c:v>183</c:v>
                </c:pt>
                <c:pt idx="1">
                  <c:v>157</c:v>
                </c:pt>
                <c:pt idx="2">
                  <c:v>170</c:v>
                </c:pt>
                <c:pt idx="3">
                  <c:v>163</c:v>
                </c:pt>
                <c:pt idx="4">
                  <c:v>180.34</c:v>
                </c:pt>
              </c:numCache>
            </c:numRef>
          </c:xVal>
          <c:yVal>
            <c:numRef>
              <c:f>'Data Table'!$H$43:$H$48</c:f>
              <c:numCache>
                <c:formatCode>0.0</c:formatCode>
                <c:ptCount val="6"/>
                <c:pt idx="0">
                  <c:v>285.71428571428572</c:v>
                </c:pt>
                <c:pt idx="1">
                  <c:v>166.66666666666666</c:v>
                </c:pt>
                <c:pt idx="2">
                  <c:v>166.66666666666666</c:v>
                </c:pt>
                <c:pt idx="3">
                  <c:v>166.66666666666666</c:v>
                </c:pt>
                <c:pt idx="4">
                  <c:v>222.22222222222223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</c:numCache>
            </c:numRef>
          </c:xVal>
          <c:yVal>
            <c:numRef>
              <c:f>'Data Table'!$H$52:$H$57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20782614533739277"/>
                  <c:y val="-1.9956381422102959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  <c:pt idx="0">
                  <c:v>172</c:v>
                </c:pt>
                <c:pt idx="1">
                  <c:v>173</c:v>
                </c:pt>
                <c:pt idx="2">
                  <c:v>177</c:v>
                </c:pt>
                <c:pt idx="3">
                  <c:v>183</c:v>
                </c:pt>
                <c:pt idx="4">
                  <c:v>171</c:v>
                </c:pt>
                <c:pt idx="6">
                  <c:v>167</c:v>
                </c:pt>
                <c:pt idx="7">
                  <c:v>161</c:v>
                </c:pt>
                <c:pt idx="8">
                  <c:v>157.47999999999999</c:v>
                </c:pt>
                <c:pt idx="9">
                  <c:v>157.47999999999999</c:v>
                </c:pt>
                <c:pt idx="12">
                  <c:v>157</c:v>
                </c:pt>
                <c:pt idx="13">
                  <c:v>167.6</c:v>
                </c:pt>
                <c:pt idx="14">
                  <c:v>170.18</c:v>
                </c:pt>
                <c:pt idx="15">
                  <c:v>170.18</c:v>
                </c:pt>
                <c:pt idx="16">
                  <c:v>160.02000000000001</c:v>
                </c:pt>
                <c:pt idx="18">
                  <c:v>182</c:v>
                </c:pt>
                <c:pt idx="19">
                  <c:v>157</c:v>
                </c:pt>
                <c:pt idx="20">
                  <c:v>129</c:v>
                </c:pt>
                <c:pt idx="21">
                  <c:v>155</c:v>
                </c:pt>
                <c:pt idx="22">
                  <c:v>162</c:v>
                </c:pt>
                <c:pt idx="24">
                  <c:v>183</c:v>
                </c:pt>
                <c:pt idx="25">
                  <c:v>157</c:v>
                </c:pt>
                <c:pt idx="26">
                  <c:v>170</c:v>
                </c:pt>
                <c:pt idx="27">
                  <c:v>163</c:v>
                </c:pt>
                <c:pt idx="28">
                  <c:v>180.34</c:v>
                </c:pt>
              </c:numCache>
            </c:numRef>
          </c:xVal>
          <c:yVal>
            <c:numRef>
              <c:f>('Data Table'!$H$7:$H$12,'Data Table'!$H$16:$H$21,'Data Table'!$H$25:$H$30,'Data Table'!$H$34:$H$39,'Data Table'!$H$43:$H$48,'Data Table'!$H$52:$H$57)</c:f>
              <c:numCache>
                <c:formatCode>0.0</c:formatCode>
                <c:ptCount val="36"/>
                <c:pt idx="0">
                  <c:v>200</c:v>
                </c:pt>
                <c:pt idx="1">
                  <c:v>166.66666666666666</c:v>
                </c:pt>
                <c:pt idx="2">
                  <c:v>222.22222222222223</c:v>
                </c:pt>
                <c:pt idx="3">
                  <c:v>250</c:v>
                </c:pt>
                <c:pt idx="4">
                  <c:v>250</c:v>
                </c:pt>
                <c:pt idx="5">
                  <c:v>0</c:v>
                </c:pt>
                <c:pt idx="6">
                  <c:v>160</c:v>
                </c:pt>
                <c:pt idx="7">
                  <c:v>173.91304347826087</c:v>
                </c:pt>
                <c:pt idx="8">
                  <c:v>160</c:v>
                </c:pt>
                <c:pt idx="9">
                  <c:v>153.84615384615384</c:v>
                </c:pt>
                <c:pt idx="10">
                  <c:v>0</c:v>
                </c:pt>
                <c:pt idx="11">
                  <c:v>0</c:v>
                </c:pt>
                <c:pt idx="12">
                  <c:v>142.85714285714286</c:v>
                </c:pt>
                <c:pt idx="13">
                  <c:v>153.84615384615384</c:v>
                </c:pt>
                <c:pt idx="14">
                  <c:v>181.81818181818181</c:v>
                </c:pt>
                <c:pt idx="15">
                  <c:v>0</c:v>
                </c:pt>
                <c:pt idx="16">
                  <c:v>160</c:v>
                </c:pt>
                <c:pt idx="17">
                  <c:v>0</c:v>
                </c:pt>
                <c:pt idx="18">
                  <c:v>250</c:v>
                </c:pt>
                <c:pt idx="19">
                  <c:v>125</c:v>
                </c:pt>
                <c:pt idx="20">
                  <c:v>125</c:v>
                </c:pt>
                <c:pt idx="21">
                  <c:v>100</c:v>
                </c:pt>
                <c:pt idx="22">
                  <c:v>166.66666666666666</c:v>
                </c:pt>
                <c:pt idx="23">
                  <c:v>0</c:v>
                </c:pt>
                <c:pt idx="24">
                  <c:v>285.71428571428572</c:v>
                </c:pt>
                <c:pt idx="25">
                  <c:v>166.66666666666666</c:v>
                </c:pt>
                <c:pt idx="26">
                  <c:v>166.66666666666666</c:v>
                </c:pt>
                <c:pt idx="27">
                  <c:v>166.66666666666666</c:v>
                </c:pt>
                <c:pt idx="28">
                  <c:v>222.22222222222223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82656"/>
        <c:axId val="252683048"/>
      </c:scatterChart>
      <c:valAx>
        <c:axId val="2526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683048"/>
        <c:crosses val="autoZero"/>
        <c:crossBetween val="midCat"/>
      </c:valAx>
      <c:valAx>
        <c:axId val="252683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Walking Stride Length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2682656"/>
        <c:crosses val="autoZero"/>
        <c:crossBetween val="midCat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topLeftCell="A31" workbookViewId="0">
      <pane xSplit="1" topLeftCell="B1" activePane="topRight" state="frozen"/>
      <selection pane="topRight" activeCell="F47" sqref="F47"/>
    </sheetView>
  </sheetViews>
  <sheetFormatPr defaultRowHeight="15" x14ac:dyDescent="0.25"/>
  <cols>
    <col min="1" max="1" width="26.42578125" bestFit="1" customWidth="1"/>
    <col min="2" max="2" width="11.7109375" customWidth="1"/>
    <col min="3" max="3" width="14.28515625" customWidth="1"/>
    <col min="4" max="4" width="16.140625" customWidth="1"/>
    <col min="5" max="5" width="16.5703125" customWidth="1"/>
    <col min="6" max="6" width="18.28515625" customWidth="1"/>
    <col min="7" max="7" width="20.5703125" bestFit="1" customWidth="1"/>
    <col min="8" max="8" width="20.7109375" bestFit="1" customWidth="1"/>
    <col min="9" max="9" width="17.42578125" bestFit="1" customWidth="1"/>
    <col min="10" max="10" width="18.42578125" customWidth="1"/>
    <col min="11" max="11" width="19.28515625" bestFit="1" customWidth="1"/>
    <col min="12" max="12" width="30" bestFit="1" customWidth="1"/>
  </cols>
  <sheetData>
    <row r="2" spans="1:12" x14ac:dyDescent="0.25">
      <c r="A2" s="1" t="s">
        <v>9</v>
      </c>
    </row>
    <row r="3" spans="1:12" x14ac:dyDescent="0.25">
      <c r="A3" s="1">
        <v>2000</v>
      </c>
    </row>
    <row r="4" spans="1:12" x14ac:dyDescent="0.25">
      <c r="A4" s="3"/>
    </row>
    <row r="5" spans="1:12" x14ac:dyDescent="0.25">
      <c r="A5" t="s">
        <v>19</v>
      </c>
    </row>
    <row r="6" spans="1:12" x14ac:dyDescent="0.25">
      <c r="A6" s="1" t="s">
        <v>0</v>
      </c>
      <c r="B6" s="1" t="s">
        <v>1</v>
      </c>
      <c r="C6" s="1" t="s">
        <v>2</v>
      </c>
      <c r="D6" s="2" t="s">
        <v>12</v>
      </c>
      <c r="E6" s="1" t="s">
        <v>10</v>
      </c>
      <c r="F6" s="1" t="s">
        <v>11</v>
      </c>
      <c r="G6" s="1" t="s">
        <v>14</v>
      </c>
      <c r="H6" s="1" t="s">
        <v>13</v>
      </c>
      <c r="I6" s="1" t="s">
        <v>17</v>
      </c>
      <c r="J6" s="1" t="s">
        <v>16</v>
      </c>
      <c r="K6" s="2" t="s">
        <v>15</v>
      </c>
      <c r="L6" s="2" t="s">
        <v>18</v>
      </c>
    </row>
    <row r="7" spans="1:12" x14ac:dyDescent="0.25">
      <c r="A7" s="1" t="s">
        <v>25</v>
      </c>
      <c r="B7" s="1">
        <v>30</v>
      </c>
      <c r="C7" s="1">
        <v>95</v>
      </c>
      <c r="D7" s="1">
        <v>172</v>
      </c>
      <c r="E7" s="1">
        <v>21</v>
      </c>
      <c r="F7" s="1">
        <v>10</v>
      </c>
      <c r="G7" s="9">
        <f>SUM($A$3/E7)</f>
        <v>95.238095238095241</v>
      </c>
      <c r="H7" s="9">
        <f t="shared" ref="H7:H12" si="0">SUM(2000/F7)</f>
        <v>200</v>
      </c>
      <c r="I7" s="10">
        <f t="shared" ref="I7:I12" si="1">SUM(D7/G7)</f>
        <v>1.806</v>
      </c>
      <c r="J7" s="10">
        <f t="shared" ref="J7:J12" si="2">SUM(D7/H7)</f>
        <v>0.86</v>
      </c>
      <c r="K7" s="11">
        <f t="shared" ref="K7:K12" si="3">B7/D7</f>
        <v>0.1744186046511628</v>
      </c>
      <c r="L7" s="12">
        <f t="shared" ref="L7:L12" si="4">G7/H7</f>
        <v>0.47619047619047622</v>
      </c>
    </row>
    <row r="8" spans="1:12" x14ac:dyDescent="0.25">
      <c r="A8" s="1" t="s">
        <v>26</v>
      </c>
      <c r="B8" s="1">
        <v>31</v>
      </c>
      <c r="C8" s="1">
        <v>101</v>
      </c>
      <c r="D8" s="1">
        <v>173</v>
      </c>
      <c r="E8" s="1">
        <v>21</v>
      </c>
      <c r="F8" s="1">
        <v>12</v>
      </c>
      <c r="G8" s="9">
        <f t="shared" ref="G8:G12" si="5">SUM($A$3/E8)</f>
        <v>95.238095238095241</v>
      </c>
      <c r="H8" s="9">
        <f t="shared" si="0"/>
        <v>166.66666666666666</v>
      </c>
      <c r="I8" s="10">
        <f t="shared" si="1"/>
        <v>1.8165</v>
      </c>
      <c r="J8" s="10">
        <f t="shared" si="2"/>
        <v>1.038</v>
      </c>
      <c r="K8" s="11">
        <f t="shared" si="3"/>
        <v>0.1791907514450867</v>
      </c>
      <c r="L8" s="12">
        <f t="shared" si="4"/>
        <v>0.57142857142857151</v>
      </c>
    </row>
    <row r="9" spans="1:12" x14ac:dyDescent="0.25">
      <c r="A9" s="1" t="s">
        <v>27</v>
      </c>
      <c r="B9" s="1">
        <v>31</v>
      </c>
      <c r="C9" s="1">
        <v>100</v>
      </c>
      <c r="D9" s="1">
        <v>177</v>
      </c>
      <c r="E9" s="1">
        <v>19</v>
      </c>
      <c r="F9" s="1">
        <v>9</v>
      </c>
      <c r="G9" s="9">
        <f t="shared" si="5"/>
        <v>105.26315789473684</v>
      </c>
      <c r="H9" s="9">
        <f t="shared" si="0"/>
        <v>222.22222222222223</v>
      </c>
      <c r="I9" s="10">
        <f t="shared" si="1"/>
        <v>1.6815000000000002</v>
      </c>
      <c r="J9" s="10">
        <f t="shared" si="2"/>
        <v>0.79649999999999999</v>
      </c>
      <c r="K9" s="11">
        <f t="shared" si="3"/>
        <v>0.1751412429378531</v>
      </c>
      <c r="L9" s="12">
        <f t="shared" si="4"/>
        <v>0.47368421052631576</v>
      </c>
    </row>
    <row r="10" spans="1:12" x14ac:dyDescent="0.25">
      <c r="A10" s="1" t="s">
        <v>28</v>
      </c>
      <c r="B10" s="1">
        <v>31</v>
      </c>
      <c r="C10" s="1">
        <v>109</v>
      </c>
      <c r="D10" s="1">
        <v>183</v>
      </c>
      <c r="E10" s="1">
        <v>18</v>
      </c>
      <c r="F10" s="1">
        <v>8</v>
      </c>
      <c r="G10" s="9">
        <f t="shared" si="5"/>
        <v>111.11111111111111</v>
      </c>
      <c r="H10" s="9">
        <f t="shared" si="0"/>
        <v>250</v>
      </c>
      <c r="I10" s="10">
        <f t="shared" si="1"/>
        <v>1.647</v>
      </c>
      <c r="J10" s="10">
        <f t="shared" si="2"/>
        <v>0.73199999999999998</v>
      </c>
      <c r="K10" s="11">
        <f t="shared" si="3"/>
        <v>0.16939890710382513</v>
      </c>
      <c r="L10" s="12">
        <f t="shared" si="4"/>
        <v>0.44444444444444448</v>
      </c>
    </row>
    <row r="11" spans="1:12" x14ac:dyDescent="0.25">
      <c r="A11" s="1" t="s">
        <v>29</v>
      </c>
      <c r="B11" s="1">
        <v>28</v>
      </c>
      <c r="C11" s="1">
        <v>99</v>
      </c>
      <c r="D11" s="1">
        <v>171</v>
      </c>
      <c r="E11" s="1">
        <v>17</v>
      </c>
      <c r="F11" s="1">
        <v>8</v>
      </c>
      <c r="G11" s="9">
        <f t="shared" si="5"/>
        <v>117.64705882352941</v>
      </c>
      <c r="H11" s="9">
        <f t="shared" si="0"/>
        <v>250</v>
      </c>
      <c r="I11" s="10">
        <f t="shared" si="1"/>
        <v>1.4535</v>
      </c>
      <c r="J11" s="10">
        <f t="shared" si="2"/>
        <v>0.68400000000000005</v>
      </c>
      <c r="K11" s="11">
        <f t="shared" si="3"/>
        <v>0.16374269005847952</v>
      </c>
      <c r="L11" s="12">
        <f t="shared" si="4"/>
        <v>0.47058823529411764</v>
      </c>
    </row>
    <row r="12" spans="1:12" x14ac:dyDescent="0.25">
      <c r="A12" s="1" t="s">
        <v>8</v>
      </c>
      <c r="B12" s="1"/>
      <c r="C12" s="1"/>
      <c r="D12" s="1"/>
      <c r="E12" s="1"/>
      <c r="F12" s="1"/>
      <c r="G12" s="9" t="e">
        <f t="shared" si="5"/>
        <v>#DIV/0!</v>
      </c>
      <c r="H12" s="9" t="e">
        <f t="shared" si="0"/>
        <v>#DIV/0!</v>
      </c>
      <c r="I12" s="10" t="e">
        <f t="shared" si="1"/>
        <v>#DIV/0!</v>
      </c>
      <c r="J12" s="10" t="e">
        <f t="shared" si="2"/>
        <v>#DIV/0!</v>
      </c>
      <c r="K12" s="11" t="e">
        <f t="shared" si="3"/>
        <v>#DIV/0!</v>
      </c>
      <c r="L12" s="12" t="e">
        <f t="shared" si="4"/>
        <v>#DIV/0!</v>
      </c>
    </row>
    <row r="13" spans="1:12" x14ac:dyDescent="0.25">
      <c r="A13" s="3"/>
      <c r="B13" s="3"/>
      <c r="C13" s="3"/>
      <c r="D13" s="3"/>
      <c r="E13" s="3"/>
      <c r="F13" s="3"/>
      <c r="G13" s="4"/>
      <c r="H13" s="4"/>
      <c r="I13" s="5"/>
      <c r="J13" s="5"/>
      <c r="K13" s="6"/>
      <c r="L13" s="7"/>
    </row>
    <row r="14" spans="1:12" x14ac:dyDescent="0.25">
      <c r="A14" s="8" t="s">
        <v>20</v>
      </c>
    </row>
    <row r="15" spans="1:12" x14ac:dyDescent="0.25">
      <c r="A15" s="1" t="s">
        <v>0</v>
      </c>
      <c r="B15" s="1" t="s">
        <v>1</v>
      </c>
      <c r="C15" s="1" t="s">
        <v>2</v>
      </c>
      <c r="D15" s="2" t="s">
        <v>12</v>
      </c>
      <c r="E15" s="1" t="s">
        <v>10</v>
      </c>
      <c r="F15" s="1" t="s">
        <v>11</v>
      </c>
      <c r="G15" s="1" t="s">
        <v>14</v>
      </c>
      <c r="H15" s="1" t="s">
        <v>13</v>
      </c>
      <c r="I15" s="1" t="s">
        <v>17</v>
      </c>
      <c r="J15" s="1" t="s">
        <v>16</v>
      </c>
      <c r="K15" s="2" t="s">
        <v>15</v>
      </c>
      <c r="L15" s="2" t="s">
        <v>18</v>
      </c>
    </row>
    <row r="16" spans="1:12" x14ac:dyDescent="0.25">
      <c r="A16" s="1" t="s">
        <v>30</v>
      </c>
      <c r="B16" s="1">
        <v>24</v>
      </c>
      <c r="C16" s="1">
        <v>89</v>
      </c>
      <c r="D16" s="1">
        <v>167</v>
      </c>
      <c r="E16" s="1">
        <v>21</v>
      </c>
      <c r="F16" s="1">
        <v>12.5</v>
      </c>
      <c r="G16" s="9">
        <f t="shared" ref="G16:G21" si="6">SUM($A$3/E16)</f>
        <v>95.238095238095241</v>
      </c>
      <c r="H16" s="9">
        <f t="shared" ref="H16:H21" si="7">SUM(2000/F16)</f>
        <v>160</v>
      </c>
      <c r="I16" s="10">
        <f t="shared" ref="I16:I21" si="8">SUM(D16/G16)</f>
        <v>1.7535000000000001</v>
      </c>
      <c r="J16" s="10">
        <f t="shared" ref="J16:J21" si="9">SUM(D16/H16)</f>
        <v>1.04375</v>
      </c>
      <c r="K16" s="11">
        <f t="shared" ref="K16:K21" si="10">B16/D16</f>
        <v>0.1437125748502994</v>
      </c>
      <c r="L16" s="12">
        <f t="shared" ref="L16:L21" si="11">G16/H16</f>
        <v>0.59523809523809523</v>
      </c>
    </row>
    <row r="17" spans="1:12" x14ac:dyDescent="0.25">
      <c r="A17" s="1" t="s">
        <v>36</v>
      </c>
      <c r="B17" s="1">
        <v>23</v>
      </c>
      <c r="C17" s="1">
        <v>85</v>
      </c>
      <c r="D17" s="1">
        <v>161</v>
      </c>
      <c r="E17" s="1">
        <v>19</v>
      </c>
      <c r="F17" s="1">
        <v>11.5</v>
      </c>
      <c r="G17" s="9">
        <f t="shared" si="6"/>
        <v>105.26315789473684</v>
      </c>
      <c r="H17" s="9">
        <f t="shared" si="7"/>
        <v>173.91304347826087</v>
      </c>
      <c r="I17" s="10">
        <f t="shared" si="8"/>
        <v>1.5295000000000001</v>
      </c>
      <c r="J17" s="10">
        <f t="shared" si="9"/>
        <v>0.92574999999999996</v>
      </c>
      <c r="K17" s="11">
        <f t="shared" si="10"/>
        <v>0.14285714285714285</v>
      </c>
      <c r="L17" s="12">
        <f t="shared" si="11"/>
        <v>0.60526315789473684</v>
      </c>
    </row>
    <row r="18" spans="1:12" x14ac:dyDescent="0.25">
      <c r="A18" s="1" t="s">
        <v>37</v>
      </c>
      <c r="B18" s="1">
        <v>20</v>
      </c>
      <c r="C18" s="1">
        <v>90</v>
      </c>
      <c r="D18" s="1">
        <v>157.47999999999999</v>
      </c>
      <c r="E18" s="1">
        <v>22</v>
      </c>
      <c r="F18" s="1">
        <v>12.5</v>
      </c>
      <c r="G18" s="9">
        <f t="shared" si="6"/>
        <v>90.909090909090907</v>
      </c>
      <c r="H18" s="9">
        <f t="shared" si="7"/>
        <v>160</v>
      </c>
      <c r="I18" s="10">
        <f t="shared" si="8"/>
        <v>1.73228</v>
      </c>
      <c r="J18" s="10">
        <f t="shared" si="9"/>
        <v>0.98424999999999996</v>
      </c>
      <c r="K18" s="11">
        <f t="shared" si="10"/>
        <v>0.12700025400050802</v>
      </c>
      <c r="L18" s="12">
        <f t="shared" si="11"/>
        <v>0.56818181818181812</v>
      </c>
    </row>
    <row r="19" spans="1:12" x14ac:dyDescent="0.25">
      <c r="A19" s="1" t="s">
        <v>38</v>
      </c>
      <c r="B19" s="1">
        <v>20</v>
      </c>
      <c r="C19" s="1">
        <v>90</v>
      </c>
      <c r="D19" s="1">
        <v>157.47999999999999</v>
      </c>
      <c r="E19" s="1">
        <v>22</v>
      </c>
      <c r="F19" s="1">
        <v>13</v>
      </c>
      <c r="G19" s="9">
        <f t="shared" si="6"/>
        <v>90.909090909090907</v>
      </c>
      <c r="H19" s="9">
        <f t="shared" si="7"/>
        <v>153.84615384615384</v>
      </c>
      <c r="I19" s="10">
        <f t="shared" si="8"/>
        <v>1.73228</v>
      </c>
      <c r="J19" s="10">
        <f t="shared" si="9"/>
        <v>1.02362</v>
      </c>
      <c r="K19" s="11">
        <f t="shared" si="10"/>
        <v>0.12700025400050802</v>
      </c>
      <c r="L19" s="12">
        <f t="shared" si="11"/>
        <v>0.59090909090909094</v>
      </c>
    </row>
    <row r="20" spans="1:12" x14ac:dyDescent="0.25">
      <c r="A20" s="1" t="s">
        <v>7</v>
      </c>
      <c r="B20" s="1"/>
      <c r="C20" s="1"/>
      <c r="D20" s="1"/>
      <c r="E20" s="1"/>
      <c r="F20" s="1"/>
      <c r="G20" s="9" t="e">
        <f t="shared" si="6"/>
        <v>#DIV/0!</v>
      </c>
      <c r="H20" s="9" t="e">
        <f t="shared" si="7"/>
        <v>#DIV/0!</v>
      </c>
      <c r="I20" s="10" t="e">
        <f t="shared" si="8"/>
        <v>#DIV/0!</v>
      </c>
      <c r="J20" s="10" t="e">
        <f t="shared" si="9"/>
        <v>#DIV/0!</v>
      </c>
      <c r="K20" s="11" t="e">
        <f t="shared" si="10"/>
        <v>#DIV/0!</v>
      </c>
      <c r="L20" s="12" t="e">
        <f t="shared" si="11"/>
        <v>#DIV/0!</v>
      </c>
    </row>
    <row r="21" spans="1:12" x14ac:dyDescent="0.25">
      <c r="A21" s="1" t="s">
        <v>8</v>
      </c>
      <c r="B21" s="1"/>
      <c r="C21" s="1"/>
      <c r="D21" s="1"/>
      <c r="E21" s="1"/>
      <c r="F21" s="1"/>
      <c r="G21" s="9" t="e">
        <f t="shared" si="6"/>
        <v>#DIV/0!</v>
      </c>
      <c r="H21" s="9" t="e">
        <f t="shared" si="7"/>
        <v>#DIV/0!</v>
      </c>
      <c r="I21" s="10" t="e">
        <f t="shared" si="8"/>
        <v>#DIV/0!</v>
      </c>
      <c r="J21" s="10" t="e">
        <f t="shared" si="9"/>
        <v>#DIV/0!</v>
      </c>
      <c r="K21" s="11" t="e">
        <f t="shared" si="10"/>
        <v>#DIV/0!</v>
      </c>
      <c r="L21" s="12" t="e">
        <f t="shared" si="11"/>
        <v>#DIV/0!</v>
      </c>
    </row>
    <row r="22" spans="1:12" x14ac:dyDescent="0.25">
      <c r="A22" s="3"/>
      <c r="B22" s="3"/>
      <c r="C22" s="3"/>
      <c r="D22" s="3"/>
      <c r="E22" s="3"/>
      <c r="F22" s="3"/>
      <c r="G22" s="4"/>
      <c r="H22" s="4"/>
      <c r="I22" s="5"/>
      <c r="J22" s="5"/>
      <c r="K22" s="6"/>
      <c r="L22" s="7"/>
    </row>
    <row r="23" spans="1:12" x14ac:dyDescent="0.25">
      <c r="A23" s="8" t="s">
        <v>21</v>
      </c>
    </row>
    <row r="24" spans="1:12" x14ac:dyDescent="0.25">
      <c r="A24" s="1" t="s">
        <v>0</v>
      </c>
      <c r="B24" s="1" t="s">
        <v>1</v>
      </c>
      <c r="C24" s="1" t="s">
        <v>2</v>
      </c>
      <c r="D24" s="2" t="s">
        <v>12</v>
      </c>
      <c r="E24" s="1" t="s">
        <v>10</v>
      </c>
      <c r="F24" s="1" t="s">
        <v>11</v>
      </c>
      <c r="G24" s="1" t="s">
        <v>14</v>
      </c>
      <c r="H24" s="1" t="s">
        <v>13</v>
      </c>
      <c r="I24" s="1" t="s">
        <v>17</v>
      </c>
      <c r="J24" s="1" t="s">
        <v>16</v>
      </c>
      <c r="K24" s="2" t="s">
        <v>15</v>
      </c>
      <c r="L24" s="2" t="s">
        <v>18</v>
      </c>
    </row>
    <row r="25" spans="1:12" x14ac:dyDescent="0.25">
      <c r="A25" s="1" t="s">
        <v>31</v>
      </c>
      <c r="B25" s="1">
        <v>21</v>
      </c>
      <c r="C25" s="1">
        <v>88</v>
      </c>
      <c r="D25" s="1">
        <v>157</v>
      </c>
      <c r="E25" s="1">
        <v>21</v>
      </c>
      <c r="F25" s="1">
        <v>14</v>
      </c>
      <c r="G25" s="9">
        <f t="shared" ref="G25:G30" si="12">SUM($A$3/E25)</f>
        <v>95.238095238095241</v>
      </c>
      <c r="H25" s="9">
        <f t="shared" ref="H25:H30" si="13">SUM(2000/F25)</f>
        <v>142.85714285714286</v>
      </c>
      <c r="I25" s="10">
        <f t="shared" ref="I25:I30" si="14">SUM(D25/G25)</f>
        <v>1.6484999999999999</v>
      </c>
      <c r="J25" s="10">
        <f t="shared" ref="J25:J30" si="15">SUM(D25/H25)</f>
        <v>1.099</v>
      </c>
      <c r="K25" s="11">
        <f t="shared" ref="K25:K30" si="16">B25/D25</f>
        <v>0.13375796178343949</v>
      </c>
      <c r="L25" s="12">
        <f t="shared" ref="L25:L30" si="17">G25/H25</f>
        <v>0.66666666666666663</v>
      </c>
    </row>
    <row r="26" spans="1:12" x14ac:dyDescent="0.25">
      <c r="A26" s="1" t="s">
        <v>32</v>
      </c>
      <c r="B26" s="1">
        <v>23</v>
      </c>
      <c r="C26" s="1">
        <v>100</v>
      </c>
      <c r="D26" s="1">
        <v>167.6</v>
      </c>
      <c r="E26" s="1">
        <v>20</v>
      </c>
      <c r="F26" s="1">
        <v>13</v>
      </c>
      <c r="G26" s="9">
        <f t="shared" si="12"/>
        <v>100</v>
      </c>
      <c r="H26" s="9">
        <f t="shared" si="13"/>
        <v>153.84615384615384</v>
      </c>
      <c r="I26" s="10">
        <f t="shared" si="14"/>
        <v>1.6759999999999999</v>
      </c>
      <c r="J26" s="10">
        <f t="shared" si="15"/>
        <v>1.0893999999999999</v>
      </c>
      <c r="K26" s="11">
        <f t="shared" si="16"/>
        <v>0.13723150357995229</v>
      </c>
      <c r="L26" s="12">
        <f t="shared" si="17"/>
        <v>0.65</v>
      </c>
    </row>
    <row r="27" spans="1:12" x14ac:dyDescent="0.25">
      <c r="A27" s="1" t="s">
        <v>33</v>
      </c>
      <c r="B27" s="1">
        <v>22</v>
      </c>
      <c r="C27" s="1">
        <v>106</v>
      </c>
      <c r="D27" s="1">
        <v>170.18</v>
      </c>
      <c r="E27" s="1">
        <v>17</v>
      </c>
      <c r="F27" s="1">
        <v>11</v>
      </c>
      <c r="G27" s="9">
        <f t="shared" si="12"/>
        <v>117.64705882352941</v>
      </c>
      <c r="H27" s="9">
        <f t="shared" si="13"/>
        <v>181.81818181818181</v>
      </c>
      <c r="I27" s="10">
        <f t="shared" si="14"/>
        <v>1.4465300000000001</v>
      </c>
      <c r="J27" s="10">
        <f t="shared" si="15"/>
        <v>0.9359900000000001</v>
      </c>
      <c r="K27" s="11">
        <f t="shared" si="16"/>
        <v>0.12927488541544246</v>
      </c>
      <c r="L27" s="12">
        <f t="shared" si="17"/>
        <v>0.6470588235294118</v>
      </c>
    </row>
    <row r="28" spans="1:12" x14ac:dyDescent="0.25">
      <c r="A28" s="1" t="s">
        <v>34</v>
      </c>
      <c r="B28" s="1">
        <v>26.5</v>
      </c>
      <c r="C28" s="1">
        <v>102</v>
      </c>
      <c r="D28" s="1">
        <v>170.18</v>
      </c>
      <c r="E28" s="1">
        <v>17</v>
      </c>
      <c r="F28" s="1"/>
      <c r="G28" s="9">
        <f t="shared" si="12"/>
        <v>117.64705882352941</v>
      </c>
      <c r="H28" s="9" t="e">
        <f t="shared" si="13"/>
        <v>#DIV/0!</v>
      </c>
      <c r="I28" s="10">
        <f t="shared" si="14"/>
        <v>1.4465300000000001</v>
      </c>
      <c r="J28" s="10" t="e">
        <f t="shared" si="15"/>
        <v>#DIV/0!</v>
      </c>
      <c r="K28" s="11">
        <f t="shared" si="16"/>
        <v>0.15571747561405569</v>
      </c>
      <c r="L28" s="12" t="e">
        <f t="shared" si="17"/>
        <v>#DIV/0!</v>
      </c>
    </row>
    <row r="29" spans="1:12" x14ac:dyDescent="0.25">
      <c r="A29" s="1" t="s">
        <v>35</v>
      </c>
      <c r="B29" s="1">
        <v>23</v>
      </c>
      <c r="C29" s="1">
        <v>102</v>
      </c>
      <c r="D29" s="1">
        <v>160.02000000000001</v>
      </c>
      <c r="E29" s="1">
        <v>18</v>
      </c>
      <c r="F29" s="1">
        <v>12.5</v>
      </c>
      <c r="G29" s="9">
        <f t="shared" si="12"/>
        <v>111.11111111111111</v>
      </c>
      <c r="H29" s="9">
        <f t="shared" si="13"/>
        <v>160</v>
      </c>
      <c r="I29" s="10">
        <f t="shared" si="14"/>
        <v>1.44018</v>
      </c>
      <c r="J29" s="10">
        <f t="shared" si="15"/>
        <v>1.0001250000000002</v>
      </c>
      <c r="K29" s="11">
        <f t="shared" si="16"/>
        <v>0.14373203349581301</v>
      </c>
      <c r="L29" s="12">
        <f t="shared" si="17"/>
        <v>0.69444444444444442</v>
      </c>
    </row>
    <row r="30" spans="1:12" x14ac:dyDescent="0.25">
      <c r="A30" s="1" t="s">
        <v>8</v>
      </c>
      <c r="B30" s="1"/>
      <c r="C30" s="1"/>
      <c r="D30" s="1"/>
      <c r="E30" s="1"/>
      <c r="F30" s="1"/>
      <c r="G30" s="9" t="e">
        <f t="shared" si="12"/>
        <v>#DIV/0!</v>
      </c>
      <c r="H30" s="9" t="e">
        <f t="shared" si="13"/>
        <v>#DIV/0!</v>
      </c>
      <c r="I30" s="10" t="e">
        <f t="shared" si="14"/>
        <v>#DIV/0!</v>
      </c>
      <c r="J30" s="10" t="e">
        <f t="shared" si="15"/>
        <v>#DIV/0!</v>
      </c>
      <c r="K30" s="11" t="e">
        <f t="shared" si="16"/>
        <v>#DIV/0!</v>
      </c>
      <c r="L30" s="12" t="e">
        <f t="shared" si="17"/>
        <v>#DIV/0!</v>
      </c>
    </row>
    <row r="31" spans="1:12" x14ac:dyDescent="0.25">
      <c r="A31" s="3"/>
      <c r="B31" s="3"/>
      <c r="C31" s="3"/>
      <c r="D31" s="3"/>
      <c r="E31" s="3"/>
      <c r="F31" s="3"/>
      <c r="G31" s="4"/>
      <c r="H31" s="4"/>
      <c r="I31" s="5"/>
      <c r="J31" s="5"/>
      <c r="K31" s="6"/>
      <c r="L31" s="7"/>
    </row>
    <row r="32" spans="1:12" x14ac:dyDescent="0.25">
      <c r="A32" s="8" t="s">
        <v>22</v>
      </c>
    </row>
    <row r="33" spans="1:12" x14ac:dyDescent="0.25">
      <c r="A33" s="1" t="s">
        <v>0</v>
      </c>
      <c r="B33" s="1" t="s">
        <v>1</v>
      </c>
      <c r="C33" s="1" t="s">
        <v>2</v>
      </c>
      <c r="D33" s="2" t="s">
        <v>12</v>
      </c>
      <c r="E33" s="1" t="s">
        <v>10</v>
      </c>
      <c r="F33" s="1" t="s">
        <v>11</v>
      </c>
      <c r="G33" s="1" t="s">
        <v>14</v>
      </c>
      <c r="H33" s="1" t="s">
        <v>13</v>
      </c>
      <c r="I33" s="1" t="s">
        <v>17</v>
      </c>
      <c r="J33" s="1" t="s">
        <v>16</v>
      </c>
      <c r="K33" s="2" t="s">
        <v>15</v>
      </c>
      <c r="L33" s="2" t="s">
        <v>18</v>
      </c>
    </row>
    <row r="34" spans="1:12" x14ac:dyDescent="0.25">
      <c r="A34" s="1" t="s">
        <v>39</v>
      </c>
      <c r="B34" s="1">
        <v>31.4</v>
      </c>
      <c r="C34" s="1">
        <v>100</v>
      </c>
      <c r="D34" s="1">
        <v>182</v>
      </c>
      <c r="E34" s="1">
        <v>16</v>
      </c>
      <c r="F34" s="1">
        <v>8</v>
      </c>
      <c r="G34" s="9">
        <f t="shared" ref="G34:G39" si="18">SUM($A$3/E34)</f>
        <v>125</v>
      </c>
      <c r="H34" s="9">
        <f t="shared" ref="H34:H39" si="19">SUM(2000/F34)</f>
        <v>250</v>
      </c>
      <c r="I34" s="10">
        <f t="shared" ref="I34:I39" si="20">SUM(D34/G34)</f>
        <v>1.456</v>
      </c>
      <c r="J34" s="10">
        <f t="shared" ref="J34:J39" si="21">SUM(D34/H34)</f>
        <v>0.72799999999999998</v>
      </c>
      <c r="K34" s="11">
        <f t="shared" ref="K34:K39" si="22">B34/D34</f>
        <v>0.17252747252747253</v>
      </c>
      <c r="L34" s="12">
        <f t="shared" ref="L34:L39" si="23">G34/H34</f>
        <v>0.5</v>
      </c>
    </row>
    <row r="35" spans="1:12" x14ac:dyDescent="0.25">
      <c r="A35" s="1" t="s">
        <v>40</v>
      </c>
      <c r="B35" s="1">
        <v>28</v>
      </c>
      <c r="C35" s="1">
        <v>88</v>
      </c>
      <c r="D35" s="1">
        <v>157</v>
      </c>
      <c r="E35" s="1">
        <v>18</v>
      </c>
      <c r="F35" s="1">
        <v>16</v>
      </c>
      <c r="G35" s="9">
        <f t="shared" si="18"/>
        <v>111.11111111111111</v>
      </c>
      <c r="H35" s="9">
        <f t="shared" si="19"/>
        <v>125</v>
      </c>
      <c r="I35" s="10">
        <f t="shared" si="20"/>
        <v>1.413</v>
      </c>
      <c r="J35" s="10">
        <f t="shared" si="21"/>
        <v>1.256</v>
      </c>
      <c r="K35" s="11">
        <f t="shared" si="22"/>
        <v>0.17834394904458598</v>
      </c>
      <c r="L35" s="12">
        <f t="shared" si="23"/>
        <v>0.88888888888888895</v>
      </c>
    </row>
    <row r="36" spans="1:12" x14ac:dyDescent="0.25">
      <c r="A36" s="1" t="s">
        <v>41</v>
      </c>
      <c r="B36" s="1">
        <v>23</v>
      </c>
      <c r="C36" s="1">
        <v>80</v>
      </c>
      <c r="D36" s="1">
        <v>129</v>
      </c>
      <c r="E36" s="1">
        <v>23</v>
      </c>
      <c r="F36" s="1">
        <v>16</v>
      </c>
      <c r="G36" s="9">
        <f t="shared" si="18"/>
        <v>86.956521739130437</v>
      </c>
      <c r="H36" s="9">
        <f t="shared" si="19"/>
        <v>125</v>
      </c>
      <c r="I36" s="10">
        <f t="shared" si="20"/>
        <v>1.4835</v>
      </c>
      <c r="J36" s="10">
        <f t="shared" si="21"/>
        <v>1.032</v>
      </c>
      <c r="K36" s="11">
        <f t="shared" si="22"/>
        <v>0.17829457364341086</v>
      </c>
      <c r="L36" s="12">
        <f t="shared" si="23"/>
        <v>0.69565217391304346</v>
      </c>
    </row>
    <row r="37" spans="1:12" x14ac:dyDescent="0.25">
      <c r="A37" s="1" t="s">
        <v>42</v>
      </c>
      <c r="B37" s="1">
        <v>27</v>
      </c>
      <c r="C37" s="1">
        <v>90</v>
      </c>
      <c r="D37" s="1">
        <v>155</v>
      </c>
      <c r="E37" s="1">
        <v>20</v>
      </c>
      <c r="F37" s="1">
        <v>20</v>
      </c>
      <c r="G37" s="9">
        <f t="shared" si="18"/>
        <v>100</v>
      </c>
      <c r="H37" s="9">
        <f t="shared" si="19"/>
        <v>100</v>
      </c>
      <c r="I37" s="10">
        <f t="shared" si="20"/>
        <v>1.55</v>
      </c>
      <c r="J37" s="10">
        <f t="shared" si="21"/>
        <v>1.55</v>
      </c>
      <c r="K37" s="11">
        <f t="shared" si="22"/>
        <v>0.17419354838709677</v>
      </c>
      <c r="L37" s="12">
        <f t="shared" si="23"/>
        <v>1</v>
      </c>
    </row>
    <row r="38" spans="1:12" x14ac:dyDescent="0.25">
      <c r="A38" s="1" t="s">
        <v>43</v>
      </c>
      <c r="B38" s="1">
        <v>28</v>
      </c>
      <c r="C38" s="1">
        <v>94</v>
      </c>
      <c r="D38" s="1">
        <v>162</v>
      </c>
      <c r="E38" s="1">
        <v>21</v>
      </c>
      <c r="F38" s="1">
        <v>12</v>
      </c>
      <c r="G38" s="9">
        <f t="shared" si="18"/>
        <v>95.238095238095241</v>
      </c>
      <c r="H38" s="9">
        <f t="shared" si="19"/>
        <v>166.66666666666666</v>
      </c>
      <c r="I38" s="10">
        <f t="shared" si="20"/>
        <v>1.7009999999999998</v>
      </c>
      <c r="J38" s="10">
        <f t="shared" si="21"/>
        <v>0.97200000000000009</v>
      </c>
      <c r="K38" s="11">
        <f t="shared" si="22"/>
        <v>0.1728395061728395</v>
      </c>
      <c r="L38" s="12">
        <f t="shared" si="23"/>
        <v>0.57142857142857151</v>
      </c>
    </row>
    <row r="39" spans="1:12" x14ac:dyDescent="0.25">
      <c r="A39" s="1" t="s">
        <v>8</v>
      </c>
      <c r="B39" s="1"/>
      <c r="C39" s="1"/>
      <c r="D39" s="1"/>
      <c r="E39" s="1"/>
      <c r="F39" s="1"/>
      <c r="G39" s="9" t="e">
        <f t="shared" si="18"/>
        <v>#DIV/0!</v>
      </c>
      <c r="H39" s="9" t="e">
        <f t="shared" si="19"/>
        <v>#DIV/0!</v>
      </c>
      <c r="I39" s="10" t="e">
        <f t="shared" si="20"/>
        <v>#DIV/0!</v>
      </c>
      <c r="J39" s="10" t="e">
        <f t="shared" si="21"/>
        <v>#DIV/0!</v>
      </c>
      <c r="K39" s="11" t="e">
        <f t="shared" si="22"/>
        <v>#DIV/0!</v>
      </c>
      <c r="L39" s="12" t="e">
        <f t="shared" si="23"/>
        <v>#DIV/0!</v>
      </c>
    </row>
    <row r="40" spans="1:12" x14ac:dyDescent="0.25">
      <c r="A40" s="3"/>
      <c r="B40" s="3"/>
      <c r="C40" s="3"/>
      <c r="D40" s="3"/>
      <c r="E40" s="3"/>
      <c r="F40" s="3"/>
      <c r="G40" s="4"/>
      <c r="H40" s="4"/>
      <c r="I40" s="5"/>
      <c r="J40" s="5"/>
      <c r="K40" s="6"/>
      <c r="L40" s="7"/>
    </row>
    <row r="41" spans="1:12" x14ac:dyDescent="0.25">
      <c r="A41" s="8" t="s">
        <v>23</v>
      </c>
    </row>
    <row r="42" spans="1:12" x14ac:dyDescent="0.25">
      <c r="A42" s="1" t="s">
        <v>0</v>
      </c>
      <c r="B42" s="1" t="s">
        <v>1</v>
      </c>
      <c r="C42" s="1" t="s">
        <v>2</v>
      </c>
      <c r="D42" s="2" t="s">
        <v>12</v>
      </c>
      <c r="E42" s="1" t="s">
        <v>10</v>
      </c>
      <c r="F42" s="1" t="s">
        <v>11</v>
      </c>
      <c r="G42" s="1" t="s">
        <v>14</v>
      </c>
      <c r="H42" s="1" t="s">
        <v>13</v>
      </c>
      <c r="I42" s="1" t="s">
        <v>17</v>
      </c>
      <c r="J42" s="1" t="s">
        <v>16</v>
      </c>
      <c r="K42" s="2" t="s">
        <v>15</v>
      </c>
      <c r="L42" s="2" t="s">
        <v>18</v>
      </c>
    </row>
    <row r="43" spans="1:12" x14ac:dyDescent="0.25">
      <c r="A43" s="1" t="s">
        <v>44</v>
      </c>
      <c r="B43" s="1">
        <v>28</v>
      </c>
      <c r="C43" s="1">
        <v>90</v>
      </c>
      <c r="D43" s="1">
        <v>183</v>
      </c>
      <c r="E43" s="1">
        <v>21</v>
      </c>
      <c r="F43" s="1">
        <v>7</v>
      </c>
      <c r="G43" s="9">
        <f t="shared" ref="G43:G48" si="24">SUM($A$3/E43)</f>
        <v>95.238095238095241</v>
      </c>
      <c r="H43" s="9">
        <f t="shared" ref="H43:H48" si="25">SUM(2000/F43)</f>
        <v>285.71428571428572</v>
      </c>
      <c r="I43" s="10">
        <f t="shared" ref="I43:I48" si="26">SUM(D43/G43)</f>
        <v>1.9215</v>
      </c>
      <c r="J43" s="10">
        <f t="shared" ref="J43:J48" si="27">SUM(D43/H43)</f>
        <v>0.64049999999999996</v>
      </c>
      <c r="K43" s="11">
        <f t="shared" ref="K43:K48" si="28">B43/D43</f>
        <v>0.15300546448087432</v>
      </c>
      <c r="L43" s="12">
        <f t="shared" ref="L43:L48" si="29">G43/H43</f>
        <v>0.33333333333333331</v>
      </c>
    </row>
    <row r="44" spans="1:12" x14ac:dyDescent="0.25">
      <c r="A44" s="1" t="s">
        <v>45</v>
      </c>
      <c r="B44" s="1">
        <v>24</v>
      </c>
      <c r="C44" s="1">
        <v>80</v>
      </c>
      <c r="D44" s="1">
        <v>157</v>
      </c>
      <c r="E44" s="1">
        <v>24</v>
      </c>
      <c r="F44" s="1">
        <v>12</v>
      </c>
      <c r="G44" s="9">
        <f t="shared" si="24"/>
        <v>83.333333333333329</v>
      </c>
      <c r="H44" s="9">
        <f t="shared" si="25"/>
        <v>166.66666666666666</v>
      </c>
      <c r="I44" s="10">
        <f t="shared" si="26"/>
        <v>1.8840000000000001</v>
      </c>
      <c r="J44" s="10">
        <f t="shared" si="27"/>
        <v>0.94200000000000006</v>
      </c>
      <c r="K44" s="11">
        <f t="shared" si="28"/>
        <v>0.15286624203821655</v>
      </c>
      <c r="L44" s="12">
        <f t="shared" si="29"/>
        <v>0.5</v>
      </c>
    </row>
    <row r="45" spans="1:12" x14ac:dyDescent="0.25">
      <c r="A45" s="1" t="s">
        <v>46</v>
      </c>
      <c r="B45" s="1">
        <v>23</v>
      </c>
      <c r="C45" s="1">
        <v>80</v>
      </c>
      <c r="D45" s="1">
        <v>170</v>
      </c>
      <c r="E45" s="1">
        <v>20</v>
      </c>
      <c r="F45" s="1">
        <v>12</v>
      </c>
      <c r="G45" s="9">
        <f t="shared" si="24"/>
        <v>100</v>
      </c>
      <c r="H45" s="9">
        <f t="shared" si="25"/>
        <v>166.66666666666666</v>
      </c>
      <c r="I45" s="10">
        <f t="shared" si="26"/>
        <v>1.7</v>
      </c>
      <c r="J45" s="10">
        <f t="shared" si="27"/>
        <v>1.02</v>
      </c>
      <c r="K45" s="11">
        <f t="shared" si="28"/>
        <v>0.13529411764705881</v>
      </c>
      <c r="L45" s="12">
        <f t="shared" si="29"/>
        <v>0.60000000000000009</v>
      </c>
    </row>
    <row r="46" spans="1:12" x14ac:dyDescent="0.25">
      <c r="A46" s="1" t="s">
        <v>47</v>
      </c>
      <c r="B46" s="1">
        <v>23</v>
      </c>
      <c r="C46" s="1">
        <v>85</v>
      </c>
      <c r="D46" s="1">
        <v>163</v>
      </c>
      <c r="E46" s="1">
        <v>20</v>
      </c>
      <c r="F46" s="1">
        <v>12</v>
      </c>
      <c r="G46" s="9">
        <f t="shared" si="24"/>
        <v>100</v>
      </c>
      <c r="H46" s="9">
        <f t="shared" si="25"/>
        <v>166.66666666666666</v>
      </c>
      <c r="I46" s="10">
        <f t="shared" si="26"/>
        <v>1.63</v>
      </c>
      <c r="J46" s="10">
        <f t="shared" si="27"/>
        <v>0.97800000000000009</v>
      </c>
      <c r="K46" s="11">
        <f t="shared" si="28"/>
        <v>0.1411042944785276</v>
      </c>
      <c r="L46" s="12">
        <f t="shared" si="29"/>
        <v>0.60000000000000009</v>
      </c>
    </row>
    <row r="47" spans="1:12" x14ac:dyDescent="0.25">
      <c r="A47" s="1" t="s">
        <v>48</v>
      </c>
      <c r="B47" s="1">
        <v>28.5</v>
      </c>
      <c r="C47" s="1">
        <v>87</v>
      </c>
      <c r="D47" s="1">
        <f>71*2.54</f>
        <v>180.34</v>
      </c>
      <c r="E47" s="1">
        <v>18</v>
      </c>
      <c r="F47" s="1">
        <v>9</v>
      </c>
      <c r="G47" s="9">
        <f t="shared" si="24"/>
        <v>111.11111111111111</v>
      </c>
      <c r="H47" s="9">
        <f t="shared" si="25"/>
        <v>222.22222222222223</v>
      </c>
      <c r="I47" s="10">
        <f t="shared" si="26"/>
        <v>1.6230599999999999</v>
      </c>
      <c r="J47" s="10">
        <f t="shared" si="27"/>
        <v>0.81152999999999997</v>
      </c>
      <c r="K47" s="11">
        <f t="shared" si="28"/>
        <v>0.15803482311189973</v>
      </c>
      <c r="L47" s="12">
        <f t="shared" si="29"/>
        <v>0.5</v>
      </c>
    </row>
    <row r="48" spans="1:12" x14ac:dyDescent="0.25">
      <c r="A48" s="1" t="s">
        <v>8</v>
      </c>
      <c r="B48" s="1"/>
      <c r="C48" s="1"/>
      <c r="D48" s="1"/>
      <c r="E48" s="1"/>
      <c r="F48" s="1"/>
      <c r="G48" s="9" t="e">
        <f t="shared" si="24"/>
        <v>#DIV/0!</v>
      </c>
      <c r="H48" s="9" t="e">
        <f t="shared" si="25"/>
        <v>#DIV/0!</v>
      </c>
      <c r="I48" s="10" t="e">
        <f t="shared" si="26"/>
        <v>#DIV/0!</v>
      </c>
      <c r="J48" s="10" t="e">
        <f t="shared" si="27"/>
        <v>#DIV/0!</v>
      </c>
      <c r="K48" s="11" t="e">
        <f t="shared" si="28"/>
        <v>#DIV/0!</v>
      </c>
      <c r="L48" s="12" t="e">
        <f t="shared" si="29"/>
        <v>#DIV/0!</v>
      </c>
    </row>
    <row r="49" spans="1:12" x14ac:dyDescent="0.25">
      <c r="A49" s="3"/>
      <c r="B49" s="3"/>
      <c r="C49" s="3"/>
      <c r="D49" s="3"/>
      <c r="E49" s="3"/>
      <c r="F49" s="3"/>
      <c r="G49" s="4"/>
      <c r="H49" s="4"/>
      <c r="I49" s="5"/>
      <c r="J49" s="5"/>
      <c r="K49" s="6"/>
      <c r="L49" s="7"/>
    </row>
    <row r="50" spans="1:12" x14ac:dyDescent="0.25">
      <c r="A50" s="8" t="s">
        <v>24</v>
      </c>
    </row>
    <row r="51" spans="1:12" x14ac:dyDescent="0.25">
      <c r="A51" s="1" t="s">
        <v>0</v>
      </c>
      <c r="B51" s="1" t="s">
        <v>1</v>
      </c>
      <c r="C51" s="1" t="s">
        <v>2</v>
      </c>
      <c r="D51" s="2" t="s">
        <v>12</v>
      </c>
      <c r="E51" s="1" t="s">
        <v>10</v>
      </c>
      <c r="F51" s="1" t="s">
        <v>11</v>
      </c>
      <c r="G51" s="1" t="s">
        <v>14</v>
      </c>
      <c r="H51" s="1" t="s">
        <v>13</v>
      </c>
      <c r="I51" s="1" t="s">
        <v>17</v>
      </c>
      <c r="J51" s="1" t="s">
        <v>16</v>
      </c>
      <c r="K51" s="2" t="s">
        <v>15</v>
      </c>
      <c r="L51" s="2" t="s">
        <v>18</v>
      </c>
    </row>
    <row r="52" spans="1:12" x14ac:dyDescent="0.25">
      <c r="A52" s="1" t="s">
        <v>3</v>
      </c>
      <c r="B52" s="1"/>
      <c r="C52" s="1"/>
      <c r="D52" s="1"/>
      <c r="E52" s="1"/>
      <c r="F52" s="1"/>
      <c r="G52" s="9" t="e">
        <f t="shared" ref="G52:G57" si="30">SUM($A$3/E52)</f>
        <v>#DIV/0!</v>
      </c>
      <c r="H52" s="9" t="e">
        <f t="shared" ref="H52:H57" si="31">SUM(2000/F52)</f>
        <v>#DIV/0!</v>
      </c>
      <c r="I52" s="10" t="e">
        <f t="shared" ref="I52:I57" si="32">SUM(D52/G52)</f>
        <v>#DIV/0!</v>
      </c>
      <c r="J52" s="10" t="e">
        <f t="shared" ref="J52:J57" si="33">SUM(D52/H52)</f>
        <v>#DIV/0!</v>
      </c>
      <c r="K52" s="11" t="e">
        <f t="shared" ref="K52:K57" si="34">B52/D52</f>
        <v>#DIV/0!</v>
      </c>
      <c r="L52" s="12" t="e">
        <f t="shared" ref="L52:L57" si="35">G52/H52</f>
        <v>#DIV/0!</v>
      </c>
    </row>
    <row r="53" spans="1:12" x14ac:dyDescent="0.25">
      <c r="A53" s="1" t="s">
        <v>6</v>
      </c>
      <c r="B53" s="1"/>
      <c r="C53" s="1"/>
      <c r="D53" s="1"/>
      <c r="E53" s="1"/>
      <c r="F53" s="1"/>
      <c r="G53" s="9" t="e">
        <f t="shared" si="30"/>
        <v>#DIV/0!</v>
      </c>
      <c r="H53" s="9" t="e">
        <f t="shared" si="31"/>
        <v>#DIV/0!</v>
      </c>
      <c r="I53" s="10" t="e">
        <f t="shared" si="32"/>
        <v>#DIV/0!</v>
      </c>
      <c r="J53" s="10" t="e">
        <f t="shared" si="33"/>
        <v>#DIV/0!</v>
      </c>
      <c r="K53" s="11" t="e">
        <f t="shared" si="34"/>
        <v>#DIV/0!</v>
      </c>
      <c r="L53" s="12" t="e">
        <f t="shared" si="35"/>
        <v>#DIV/0!</v>
      </c>
    </row>
    <row r="54" spans="1:12" x14ac:dyDescent="0.25">
      <c r="A54" s="1" t="s">
        <v>4</v>
      </c>
      <c r="B54" s="1"/>
      <c r="C54" s="1"/>
      <c r="D54" s="1"/>
      <c r="E54" s="1"/>
      <c r="F54" s="1"/>
      <c r="G54" s="9" t="e">
        <f t="shared" si="30"/>
        <v>#DIV/0!</v>
      </c>
      <c r="H54" s="9" t="e">
        <f t="shared" si="31"/>
        <v>#DIV/0!</v>
      </c>
      <c r="I54" s="10" t="e">
        <f t="shared" si="32"/>
        <v>#DIV/0!</v>
      </c>
      <c r="J54" s="10" t="e">
        <f t="shared" si="33"/>
        <v>#DIV/0!</v>
      </c>
      <c r="K54" s="11" t="e">
        <f t="shared" si="34"/>
        <v>#DIV/0!</v>
      </c>
      <c r="L54" s="12" t="e">
        <f t="shared" si="35"/>
        <v>#DIV/0!</v>
      </c>
    </row>
    <row r="55" spans="1:12" x14ac:dyDescent="0.25">
      <c r="A55" s="1" t="s">
        <v>5</v>
      </c>
      <c r="B55" s="1"/>
      <c r="C55" s="1"/>
      <c r="D55" s="1"/>
      <c r="E55" s="1"/>
      <c r="F55" s="1"/>
      <c r="G55" s="9" t="e">
        <f t="shared" si="30"/>
        <v>#DIV/0!</v>
      </c>
      <c r="H55" s="9" t="e">
        <f t="shared" si="31"/>
        <v>#DIV/0!</v>
      </c>
      <c r="I55" s="10" t="e">
        <f t="shared" si="32"/>
        <v>#DIV/0!</v>
      </c>
      <c r="J55" s="10" t="e">
        <f t="shared" si="33"/>
        <v>#DIV/0!</v>
      </c>
      <c r="K55" s="11" t="e">
        <f t="shared" si="34"/>
        <v>#DIV/0!</v>
      </c>
      <c r="L55" s="12" t="e">
        <f t="shared" si="35"/>
        <v>#DIV/0!</v>
      </c>
    </row>
    <row r="56" spans="1:12" x14ac:dyDescent="0.25">
      <c r="A56" s="1" t="s">
        <v>7</v>
      </c>
      <c r="B56" s="1"/>
      <c r="C56" s="1"/>
      <c r="D56" s="1"/>
      <c r="E56" s="1"/>
      <c r="F56" s="1"/>
      <c r="G56" s="9" t="e">
        <f t="shared" si="30"/>
        <v>#DIV/0!</v>
      </c>
      <c r="H56" s="9" t="e">
        <f t="shared" si="31"/>
        <v>#DIV/0!</v>
      </c>
      <c r="I56" s="10" t="e">
        <f t="shared" si="32"/>
        <v>#DIV/0!</v>
      </c>
      <c r="J56" s="10" t="e">
        <f t="shared" si="33"/>
        <v>#DIV/0!</v>
      </c>
      <c r="K56" s="11" t="e">
        <f t="shared" si="34"/>
        <v>#DIV/0!</v>
      </c>
      <c r="L56" s="12" t="e">
        <f t="shared" si="35"/>
        <v>#DIV/0!</v>
      </c>
    </row>
    <row r="57" spans="1:12" x14ac:dyDescent="0.25">
      <c r="A57" s="1" t="s">
        <v>8</v>
      </c>
      <c r="B57" s="1"/>
      <c r="C57" s="1"/>
      <c r="D57" s="1"/>
      <c r="E57" s="1"/>
      <c r="F57" s="1"/>
      <c r="G57" s="9" t="e">
        <f t="shared" si="30"/>
        <v>#DIV/0!</v>
      </c>
      <c r="H57" s="9" t="e">
        <f t="shared" si="31"/>
        <v>#DIV/0!</v>
      </c>
      <c r="I57" s="10" t="e">
        <f t="shared" si="32"/>
        <v>#DIV/0!</v>
      </c>
      <c r="J57" s="10" t="e">
        <f t="shared" si="33"/>
        <v>#DIV/0!</v>
      </c>
      <c r="K57" s="11" t="e">
        <f t="shared" si="34"/>
        <v>#DIV/0!</v>
      </c>
      <c r="L57" s="12" t="e">
        <f t="shared" si="35"/>
        <v>#DIV/0!</v>
      </c>
    </row>
  </sheetData>
  <protectedRanges>
    <protectedRange sqref="B7:F12" name="Range1"/>
  </protectedRange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Table</vt:lpstr>
      <vt:lpstr>Foot Length to Height</vt:lpstr>
      <vt:lpstr>Walk Stride to Height</vt:lpstr>
      <vt:lpstr>Run Stride to Height</vt:lpstr>
    </vt:vector>
  </TitlesOfParts>
  <Company>Marshall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kreuter1</dc:creator>
  <cp:lastModifiedBy>AISD</cp:lastModifiedBy>
  <dcterms:created xsi:type="dcterms:W3CDTF">2008-01-23T18:53:24Z</dcterms:created>
  <dcterms:modified xsi:type="dcterms:W3CDTF">2015-02-23T16:35:38Z</dcterms:modified>
</cp:coreProperties>
</file>